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/>
  <bookViews>
    <workbookView xWindow="0" yWindow="0" windowWidth="20730" windowHeight="11760"/>
  </bookViews>
  <sheets>
    <sheet name="открытые бюджеты " sheetId="1" r:id="rId1"/>
  </sheets>
  <externalReferences>
    <externalReference r:id="rId2"/>
    <externalReference r:id="rId3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8" i="1" l="1"/>
  <c r="G8" i="1"/>
  <c r="J8" i="1" s="1"/>
  <c r="C8" i="1"/>
  <c r="E8" i="1" s="1"/>
  <c r="H8" i="1" l="1"/>
  <c r="K8" i="1" s="1"/>
  <c r="F8" i="1"/>
  <c r="D8" i="1"/>
  <c r="I8" i="1"/>
  <c r="C72" i="1"/>
  <c r="D64" i="1"/>
  <c r="D59" i="1"/>
  <c r="D56" i="1"/>
  <c r="D55" i="1"/>
  <c r="D52" i="1"/>
  <c r="C40" i="1"/>
  <c r="C39" i="1"/>
  <c r="C38" i="1"/>
  <c r="C37" i="1"/>
  <c r="C36" i="1"/>
  <c r="D35" i="1"/>
  <c r="C35" i="1"/>
  <c r="D34" i="1"/>
  <c r="C33" i="1"/>
  <c r="C31" i="1"/>
  <c r="D41" i="1" l="1"/>
  <c r="D46" i="1"/>
  <c r="D70" i="1"/>
  <c r="C29" i="1"/>
  <c r="D31" i="1"/>
  <c r="C32" i="1"/>
  <c r="D39" i="1"/>
  <c r="D50" i="1"/>
  <c r="D68" i="1"/>
  <c r="D38" i="1"/>
  <c r="D40" i="1"/>
  <c r="C27" i="1"/>
  <c r="D44" i="1"/>
  <c r="D58" i="1"/>
  <c r="D62" i="1"/>
  <c r="D36" i="1"/>
  <c r="D37" i="1"/>
  <c r="D43" i="1"/>
  <c r="D47" i="1"/>
  <c r="D61" i="1"/>
  <c r="D65" i="1"/>
  <c r="D72" i="1"/>
  <c r="D49" i="1"/>
  <c r="D53" i="1"/>
  <c r="D67" i="1"/>
  <c r="D71" i="1"/>
  <c r="C28" i="1"/>
  <c r="D57" i="1"/>
  <c r="D66" i="1"/>
  <c r="D45" i="1"/>
  <c r="D54" i="1"/>
  <c r="D63" i="1"/>
  <c r="D42" i="1"/>
  <c r="D51" i="1"/>
  <c r="D60" i="1"/>
  <c r="D69" i="1"/>
  <c r="D30" i="1"/>
  <c r="C30" i="1"/>
  <c r="D33" i="1"/>
  <c r="C42" i="1"/>
  <c r="C51" i="1"/>
  <c r="C60" i="1"/>
  <c r="C69" i="1"/>
  <c r="D48" i="1"/>
  <c r="C48" i="1"/>
  <c r="C57" i="1"/>
  <c r="C66" i="1"/>
  <c r="C45" i="1"/>
  <c r="C54" i="1"/>
  <c r="C63" i="1"/>
  <c r="D27" i="1"/>
  <c r="D28" i="1"/>
  <c r="D29" i="1"/>
  <c r="D32" i="1"/>
  <c r="C41" i="1"/>
  <c r="C44" i="1"/>
  <c r="C47" i="1"/>
  <c r="C50" i="1"/>
  <c r="C53" i="1"/>
  <c r="C56" i="1"/>
  <c r="C59" i="1"/>
  <c r="C62" i="1"/>
  <c r="C65" i="1"/>
  <c r="C68" i="1"/>
  <c r="C71" i="1"/>
  <c r="C34" i="1"/>
  <c r="C43" i="1"/>
  <c r="C46" i="1"/>
  <c r="C49" i="1"/>
  <c r="C52" i="1"/>
  <c r="C55" i="1"/>
  <c r="C58" i="1"/>
  <c r="C61" i="1"/>
  <c r="C64" i="1"/>
  <c r="C67" i="1"/>
  <c r="C70" i="1"/>
  <c r="C73" i="1" l="1"/>
  <c r="D73" i="1"/>
  <c r="T8" i="1" l="1"/>
</calcChain>
</file>

<file path=xl/sharedStrings.xml><?xml version="1.0" encoding="utf-8"?>
<sst xmlns="http://schemas.openxmlformats.org/spreadsheetml/2006/main" count="24" uniqueCount="24">
  <si>
    <t xml:space="preserve">Сводная информация по открытым бюджетам  за 2022 год </t>
  </si>
  <si>
    <t>№</t>
  </si>
  <si>
    <t>Наименование</t>
  </si>
  <si>
    <t xml:space="preserve">ФЗП за год </t>
  </si>
  <si>
    <t xml:space="preserve">Налоги </t>
  </si>
  <si>
    <t xml:space="preserve">ИТОГО по зар.пл/ с налогами </t>
  </si>
  <si>
    <t xml:space="preserve">содержание школ </t>
  </si>
  <si>
    <t>мебель</t>
  </si>
  <si>
    <t>кабинеты</t>
  </si>
  <si>
    <t>турникет</t>
  </si>
  <si>
    <t>в месяц  МБ+РБ</t>
  </si>
  <si>
    <t xml:space="preserve">з/пл  </t>
  </si>
  <si>
    <t>налоги</t>
  </si>
  <si>
    <t>Коомунальные расходы</t>
  </si>
  <si>
    <t>ГСМ /144</t>
  </si>
  <si>
    <t xml:space="preserve">Общие затраты школ  за год </t>
  </si>
  <si>
    <t>111  год</t>
  </si>
  <si>
    <t>отопление за отопительный сезон</t>
  </si>
  <si>
    <t>эл/энергия год</t>
  </si>
  <si>
    <t>услуги связи год/152</t>
  </si>
  <si>
    <t>вода канализ</t>
  </si>
  <si>
    <t>тыс.т.</t>
  </si>
  <si>
    <t xml:space="preserve">Приобретения согласно накладных  должны включить </t>
  </si>
  <si>
    <t xml:space="preserve"> Ескенежалская основная школа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</si>
</sst>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[$-419]General"/>
  </numFmts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color rgb="FFFF0000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2"/>
      <color rgb="FF000000"/>
      <name val="Tahoma"/>
      <family val="2"/>
      <charset val="204"/>
    </font>
    <font>
      <sz val="12"/>
      <color rgb="FFFF0000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8"/>
      <color rgb="FFFF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66FFFF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165" fontId="8" fillId="0" borderId="0" applyBorder="0" applyProtection="0"/>
  </cellStyleXfs>
  <cellXfs count="90">
    <xf numFmtId="0" fontId="0" fillId="0" borderId="0" xfId="0"/>
    <xf numFmtId="0" fontId="2" fillId="0" borderId="0" xfId="0" applyFont="1"/>
    <xf numFmtId="0" fontId="2" fillId="2" borderId="0" xfId="0" applyFont="1" applyFill="1" applyAlignment="1">
      <alignment horizontal="center"/>
    </xf>
    <xf numFmtId="3" fontId="2" fillId="2" borderId="0" xfId="0" applyNumberFormat="1" applyFont="1" applyFill="1" applyAlignment="1">
      <alignment horizontal="center"/>
    </xf>
    <xf numFmtId="0" fontId="2" fillId="3" borderId="0" xfId="0" applyFont="1" applyFill="1" applyAlignment="1">
      <alignment horizontal="center"/>
    </xf>
    <xf numFmtId="3" fontId="0" fillId="2" borderId="0" xfId="0" applyNumberFormat="1" applyFill="1" applyAlignment="1">
      <alignment horizontal="center" vertical="center" wrapText="1"/>
    </xf>
    <xf numFmtId="14" fontId="1" fillId="2" borderId="0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49" fontId="0" fillId="2" borderId="0" xfId="0" applyNumberFormat="1" applyFill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164" fontId="5" fillId="0" borderId="3" xfId="0" applyNumberFormat="1" applyFont="1" applyBorder="1" applyAlignment="1">
      <alignment horizontal="center"/>
    </xf>
    <xf numFmtId="3" fontId="5" fillId="2" borderId="3" xfId="0" applyNumberFormat="1" applyFont="1" applyFill="1" applyBorder="1" applyAlignment="1">
      <alignment horizontal="center" vertical="center" wrapText="1"/>
    </xf>
    <xf numFmtId="3" fontId="4" fillId="2" borderId="6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3" fontId="5" fillId="2" borderId="0" xfId="0" applyNumberFormat="1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164" fontId="5" fillId="0" borderId="6" xfId="0" applyNumberFormat="1" applyFont="1" applyBorder="1" applyAlignment="1">
      <alignment horizontal="center"/>
    </xf>
    <xf numFmtId="3" fontId="5" fillId="2" borderId="6" xfId="0" applyNumberFormat="1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vertical="center" wrapText="1"/>
    </xf>
    <xf numFmtId="0" fontId="7" fillId="2" borderId="6" xfId="0" applyFont="1" applyFill="1" applyBorder="1" applyAlignment="1">
      <alignment horizontal="center" vertical="center" wrapText="1"/>
    </xf>
    <xf numFmtId="165" fontId="9" fillId="2" borderId="6" xfId="1" applyFont="1" applyFill="1" applyBorder="1" applyAlignment="1">
      <alignment horizontal="center" vertical="center" wrapText="1"/>
    </xf>
    <xf numFmtId="164" fontId="10" fillId="2" borderId="6" xfId="1" applyNumberFormat="1" applyFont="1" applyFill="1" applyBorder="1" applyAlignment="1">
      <alignment vertical="top" wrapText="1"/>
    </xf>
    <xf numFmtId="3" fontId="4" fillId="2" borderId="9" xfId="0" applyNumberFormat="1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 vertical="top" wrapText="1"/>
    </xf>
    <xf numFmtId="0" fontId="6" fillId="2" borderId="6" xfId="0" applyFont="1" applyFill="1" applyBorder="1" applyAlignment="1">
      <alignment vertical="top" wrapText="1"/>
    </xf>
    <xf numFmtId="0" fontId="6" fillId="2" borderId="8" xfId="0" applyFont="1" applyFill="1" applyBorder="1" applyAlignment="1">
      <alignment vertical="top" wrapText="1"/>
    </xf>
    <xf numFmtId="0" fontId="0" fillId="2" borderId="0" xfId="0" applyFill="1"/>
    <xf numFmtId="3" fontId="4" fillId="2" borderId="6" xfId="0" applyNumberFormat="1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165" fontId="10" fillId="2" borderId="10" xfId="1" applyFont="1" applyFill="1" applyBorder="1" applyAlignment="1">
      <alignment vertical="top" wrapText="1"/>
    </xf>
    <xf numFmtId="164" fontId="10" fillId="2" borderId="6" xfId="1" applyNumberFormat="1" applyFont="1" applyFill="1" applyBorder="1" applyAlignment="1">
      <alignment vertical="center" wrapText="1"/>
    </xf>
    <xf numFmtId="164" fontId="11" fillId="2" borderId="6" xfId="1" applyNumberFormat="1" applyFont="1" applyFill="1" applyBorder="1" applyAlignment="1">
      <alignment vertical="top" wrapText="1"/>
    </xf>
    <xf numFmtId="0" fontId="12" fillId="2" borderId="0" xfId="0" applyFont="1" applyFill="1"/>
    <xf numFmtId="0" fontId="13" fillId="2" borderId="0" xfId="0" applyFont="1" applyFill="1"/>
    <xf numFmtId="0" fontId="4" fillId="0" borderId="0" xfId="0" applyFont="1"/>
    <xf numFmtId="164" fontId="4" fillId="0" borderId="0" xfId="0" applyNumberFormat="1" applyFont="1"/>
    <xf numFmtId="3" fontId="4" fillId="2" borderId="0" xfId="0" applyNumberFormat="1" applyFont="1" applyFill="1" applyAlignment="1">
      <alignment horizontal="center"/>
    </xf>
    <xf numFmtId="3" fontId="14" fillId="2" borderId="0" xfId="0" applyNumberFormat="1" applyFont="1" applyFill="1" applyAlignment="1">
      <alignment horizontal="center"/>
    </xf>
    <xf numFmtId="3" fontId="14" fillId="3" borderId="0" xfId="0" applyNumberFormat="1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14" fillId="2" borderId="0" xfId="0" applyFont="1" applyFill="1" applyAlignment="1">
      <alignment horizontal="center"/>
    </xf>
    <xf numFmtId="3" fontId="4" fillId="2" borderId="0" xfId="0" applyNumberFormat="1" applyFont="1" applyFill="1" applyAlignment="1">
      <alignment horizontal="center" vertical="center" wrapText="1"/>
    </xf>
    <xf numFmtId="164" fontId="16" fillId="0" borderId="0" xfId="0" applyNumberFormat="1" applyFont="1"/>
    <xf numFmtId="3" fontId="16" fillId="2" borderId="0" xfId="0" applyNumberFormat="1" applyFont="1" applyFill="1" applyAlignment="1">
      <alignment horizontal="center"/>
    </xf>
    <xf numFmtId="3" fontId="4" fillId="3" borderId="0" xfId="0" applyNumberFormat="1" applyFont="1" applyFill="1" applyAlignment="1">
      <alignment horizontal="center"/>
    </xf>
    <xf numFmtId="164" fontId="15" fillId="0" borderId="0" xfId="0" applyNumberFormat="1" applyFont="1"/>
    <xf numFmtId="3" fontId="15" fillId="2" borderId="0" xfId="0" applyNumberFormat="1" applyFont="1" applyFill="1" applyAlignment="1">
      <alignment horizontal="center"/>
    </xf>
    <xf numFmtId="0" fontId="4" fillId="3" borderId="0" xfId="0" applyFont="1" applyFill="1" applyAlignment="1">
      <alignment horizontal="center"/>
    </xf>
    <xf numFmtId="0" fontId="5" fillId="0" borderId="0" xfId="0" applyFont="1"/>
    <xf numFmtId="164" fontId="5" fillId="0" borderId="0" xfId="0" applyNumberFormat="1" applyFont="1"/>
    <xf numFmtId="3" fontId="5" fillId="2" borderId="0" xfId="0" applyNumberFormat="1" applyFont="1" applyFill="1" applyAlignment="1">
      <alignment horizontal="center"/>
    </xf>
    <xf numFmtId="164" fontId="0" fillId="0" borderId="0" xfId="0" applyNumberFormat="1"/>
    <xf numFmtId="3" fontId="0" fillId="2" borderId="0" xfId="0" applyNumberFormat="1" applyFill="1" applyAlignment="1">
      <alignment horizontal="center"/>
    </xf>
    <xf numFmtId="3" fontId="0" fillId="3" borderId="0" xfId="0" applyNumberFormat="1" applyFill="1" applyAlignment="1">
      <alignment horizontal="center"/>
    </xf>
    <xf numFmtId="0" fontId="0" fillId="2" borderId="0" xfId="0" applyFill="1" applyAlignment="1">
      <alignment horizontal="center"/>
    </xf>
    <xf numFmtId="0" fontId="0" fillId="3" borderId="0" xfId="0" applyFill="1" applyAlignment="1">
      <alignment horizontal="center"/>
    </xf>
    <xf numFmtId="0" fontId="0" fillId="2" borderId="11" xfId="0" applyFill="1" applyBorder="1" applyAlignment="1"/>
    <xf numFmtId="0" fontId="0" fillId="2" borderId="0" xfId="0" applyFill="1" applyAlignment="1"/>
    <xf numFmtId="0" fontId="17" fillId="2" borderId="11" xfId="0" applyFont="1" applyFill="1" applyBorder="1" applyAlignment="1">
      <alignment horizontal="center"/>
    </xf>
    <xf numFmtId="0" fontId="17" fillId="2" borderId="0" xfId="0" applyFont="1" applyFill="1" applyBorder="1" applyAlignment="1">
      <alignment horizontal="center"/>
    </xf>
    <xf numFmtId="3" fontId="7" fillId="2" borderId="6" xfId="0" applyNumberFormat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164" fontId="5" fillId="0" borderId="6" xfId="0" applyNumberFormat="1" applyFont="1" applyBorder="1" applyAlignment="1">
      <alignment horizontal="center"/>
    </xf>
    <xf numFmtId="3" fontId="5" fillId="2" borderId="6" xfId="0" applyNumberFormat="1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3" fontId="5" fillId="2" borderId="3" xfId="0" applyNumberFormat="1" applyFont="1" applyFill="1" applyBorder="1" applyAlignment="1">
      <alignment horizontal="center" vertical="center" wrapText="1"/>
    </xf>
    <xf numFmtId="3" fontId="5" fillId="2" borderId="4" xfId="0" applyNumberFormat="1" applyFont="1" applyFill="1" applyBorder="1" applyAlignment="1">
      <alignment horizontal="center" vertical="center" wrapText="1"/>
    </xf>
    <xf numFmtId="3" fontId="5" fillId="2" borderId="5" xfId="0" applyNumberFormat="1" applyFont="1" applyFill="1" applyBorder="1" applyAlignment="1">
      <alignment horizontal="center" vertical="center" wrapText="1"/>
    </xf>
    <xf numFmtId="3" fontId="5" fillId="2" borderId="0" xfId="0" applyNumberFormat="1" applyFont="1" applyFill="1" applyBorder="1" applyAlignment="1">
      <alignment horizontal="center" vertical="center" wrapText="1"/>
    </xf>
    <xf numFmtId="3" fontId="5" fillId="2" borderId="1" xfId="0" applyNumberFormat="1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ilimBook/Desktop/&#1054;&#1090;&#1082;&#1088;&#1099;&#1090;&#1099;&#1077;%20&#1073;&#1102;&#1076;&#1078;&#1077;&#1090;&#1099;%202022/&#1040;&#1040;&#1040;1.01.%20&#1058;&#1072;&#1088;&#1080;&#1092;&#1080;&#1082;&#1072;&#1094;&#1080;&#1103;%20%20%202021&#1075;&#1086;&#1076;/&#1064;&#1050;&#1054;&#1051;&#1067;%20&#1064;&#1058;&#1040;&#1058;&#1053;&#1054;&#1045;%20%20&#1085;&#1072;%201.01.2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ilimBook/Desktop/01.01.2022&#1075;%20&#1058;&#1040;&#1056;&#1048;&#1060;&#1048;&#1050;&#1040;&#1062;&#1048;&#1071;/&#1064;&#1058;&#1040;&#1058;&#1053;&#1054;&#1045;%20&#1096;&#1082;&#1086;&#1083;&#109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бай"/>
      <sheetName val="Айдабул 29.01"/>
      <sheetName val="айдаб"/>
      <sheetName val="Акколь"/>
      <sheetName val="Аккадыр"/>
      <sheetName val="26.01 Алнксеев"/>
      <sheetName val="Алексеевская"/>
      <sheetName val="Викторовская"/>
      <sheetName val="Березняк 26.01"/>
      <sheetName val="Березняковка"/>
      <sheetName val="Бирлестык"/>
      <sheetName val="Еленовка"/>
      <sheetName val="Доломитово"/>
      <sheetName val=" ЗСШ № 26.01"/>
      <sheetName val="ЗСШ 1"/>
      <sheetName val="ЗКСШ 26.01"/>
      <sheetName val="ЗКСШ"/>
      <sheetName val="ЗСШ 2"/>
      <sheetName val="Исаковка"/>
      <sheetName val="Иглик"/>
      <sheetName val="К-тан 26.01"/>
      <sheetName val="Кызылтан"/>
      <sheetName val="Кызылсая"/>
      <sheetName val="Троицк"/>
      <sheetName val="Молодеж"/>
      <sheetName val="Ортагаш"/>
      <sheetName val="Раздольное"/>
      <sheetName val="26.01 Приречн"/>
      <sheetName val="Приречное"/>
      <sheetName val="ортак"/>
      <sheetName val="Сейфул"/>
      <sheetName val="Куропаткино"/>
      <sheetName val="Садовое"/>
      <sheetName val="Чагли СШ"/>
      <sheetName val="26.01 Симферополь"/>
      <sheetName val="Симферополь"/>
      <sheetName val="1.03 Азат"/>
      <sheetName val="Азат"/>
      <sheetName val="Айдарлы"/>
      <sheetName val="Акан"/>
      <sheetName val="Барат"/>
      <sheetName val="Байтерек"/>
      <sheetName val="булак нш"/>
      <sheetName val="Гранит"/>
      <sheetName val="Зареч"/>
      <sheetName val="Донг"/>
      <sheetName val="Жолд"/>
      <sheetName val="Жылым"/>
      <sheetName val="Караб"/>
      <sheetName val="Казахстан"/>
      <sheetName val="Кр.Кордон"/>
      <sheetName val="26.01 Карлык"/>
      <sheetName val="Карлык"/>
      <sheetName val="Кост"/>
      <sheetName val="Кошкарбай"/>
      <sheetName val="Чаглинская ОШ"/>
      <sheetName val="Кенеткуль"/>
      <sheetName val="26.01 Коктерек"/>
      <sheetName val="Коктер"/>
      <sheetName val="К-егис"/>
      <sheetName val="Васильковка"/>
      <sheetName val="Мало-тюкты"/>
      <sheetName val="Первом"/>
      <sheetName val="26.01 Пухальск"/>
      <sheetName val="Пухальск"/>
      <sheetName val="Красиловка"/>
      <sheetName val="Богенб"/>
      <sheetName val="Уялы"/>
      <sheetName val="карсак"/>
      <sheetName val="караузек"/>
      <sheetName val="ивановская"/>
      <sheetName val="жанаул"/>
      <sheetName val="павл"/>
      <sheetName val="уголки"/>
      <sheetName val="карагай"/>
      <sheetName val="Свод "/>
      <sheetName val="разница"/>
      <sheetName val="свод в разрезе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>
        <row r="6">
          <cell r="J6">
            <v>12873168.007379351</v>
          </cell>
        </row>
        <row r="56">
          <cell r="J56">
            <v>3834752.3088121144</v>
          </cell>
        </row>
      </sheetData>
      <sheetData sheetId="76" refreshError="1"/>
      <sheetData sheetId="7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бай"/>
      <sheetName val="Айдаб"/>
      <sheetName val="Акколь"/>
      <sheetName val="Аккадыр"/>
      <sheetName val="Алексеевка"/>
      <sheetName val="Викторовская"/>
      <sheetName val="Березняковка"/>
      <sheetName val="Бирлестык"/>
      <sheetName val="Еленовка"/>
      <sheetName val="Доломитово"/>
      <sheetName val="01.01.2022 ЗСШ №1"/>
      <sheetName val="01.01.ЗКСШ"/>
      <sheetName val="01.01ЗСШ №2"/>
      <sheetName val="Исаковка"/>
      <sheetName val="Иглик"/>
      <sheetName val="К-тан "/>
      <sheetName val="Кызылсая"/>
      <sheetName val="Троицк"/>
      <sheetName val="Молодеж"/>
      <sheetName val="ортагаш"/>
      <sheetName val="озен"/>
      <sheetName val="Приречное"/>
      <sheetName val="ортак"/>
      <sheetName val="Сейфул"/>
      <sheetName val="Куропаткино"/>
      <sheetName val="Садовое"/>
      <sheetName val="01.01 Чаглинс СШ"/>
      <sheetName val="Симфероп"/>
      <sheetName val="Азат"/>
      <sheetName val="Айдарлы"/>
      <sheetName val="Акан"/>
      <sheetName val="Барат"/>
      <sheetName val="Байтерек"/>
      <sheetName val="булак нш"/>
      <sheetName val="Гранит"/>
      <sheetName val="Зареч"/>
      <sheetName val="Донг"/>
      <sheetName val="Жолд"/>
      <sheetName val="Жылым"/>
      <sheetName val="Караб"/>
      <sheetName val="Казахстан"/>
      <sheetName val="Кр.Кордон"/>
      <sheetName val=" Карлык"/>
      <sheetName val="Кост"/>
      <sheetName val="Кошкарбай"/>
      <sheetName val="Чаглинская ОШ"/>
      <sheetName val="Кенеткуль"/>
      <sheetName val="Коктерек"/>
      <sheetName val="К-егис"/>
      <sheetName val="Васильковка"/>
      <sheetName val="Мало-тюкты"/>
      <sheetName val="Первом"/>
      <sheetName val="5.04 Пухальска"/>
      <sheetName val="Пухальск"/>
      <sheetName val="Красиловка"/>
      <sheetName val="Богенб"/>
      <sheetName val="Уялы"/>
      <sheetName val="карсак"/>
      <sheetName val="караузек"/>
      <sheetName val="ивановская"/>
      <sheetName val="жанаул"/>
      <sheetName val="павл"/>
      <sheetName val="уголки"/>
      <sheetName val="карагай"/>
      <sheetName val="Свод "/>
      <sheetName val="сторожа "/>
      <sheetName val="свод по разнице без повышения"/>
      <sheetName val="водител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>
        <row r="7">
          <cell r="L7">
            <v>197535.04500307923</v>
          </cell>
        </row>
        <row r="57">
          <cell r="L57">
            <v>54367.985300308952</v>
          </cell>
        </row>
      </sheetData>
      <sheetData sheetId="65" refreshError="1"/>
      <sheetData sheetId="66" refreshError="1"/>
      <sheetData sheetId="6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1"/>
  <sheetViews>
    <sheetView tabSelected="1" workbookViewId="0">
      <selection activeCell="G16" sqref="G16"/>
    </sheetView>
  </sheetViews>
  <sheetFormatPr defaultRowHeight="15" x14ac:dyDescent="0.25"/>
  <cols>
    <col min="1" max="1" width="4.5703125" customWidth="1"/>
    <col min="2" max="2" width="34.42578125" customWidth="1"/>
    <col min="3" max="3" width="15.7109375" style="58" hidden="1" customWidth="1"/>
    <col min="4" max="4" width="12.7109375" style="58" hidden="1" customWidth="1"/>
    <col min="5" max="5" width="10.5703125" style="58" hidden="1" customWidth="1"/>
    <col min="6" max="6" width="11.42578125" style="58" hidden="1" customWidth="1"/>
    <col min="7" max="7" width="20.5703125" style="59" customWidth="1"/>
    <col min="8" max="8" width="13.7109375" style="59" customWidth="1"/>
    <col min="9" max="9" width="13.140625" style="59" customWidth="1"/>
    <col min="10" max="11" width="14.42578125" style="59" customWidth="1"/>
    <col min="12" max="12" width="18.42578125" style="59" customWidth="1"/>
    <col min="13" max="13" width="12.140625" style="62" customWidth="1"/>
    <col min="14" max="15" width="12.28515625" style="61" customWidth="1"/>
    <col min="16" max="16" width="12.5703125" style="61" customWidth="1"/>
    <col min="17" max="17" width="8.7109375" style="61" hidden="1" customWidth="1"/>
    <col min="18" max="19" width="10.7109375" style="61" hidden="1" customWidth="1"/>
    <col min="20" max="20" width="17.85546875" style="5" customWidth="1"/>
    <col min="23" max="23" width="17.42578125" customWidth="1"/>
  </cols>
  <sheetData>
    <row r="1" spans="1:29" ht="20.25" x14ac:dyDescent="0.3">
      <c r="A1" s="1"/>
      <c r="B1" s="77" t="s">
        <v>0</v>
      </c>
      <c r="C1" s="77"/>
      <c r="D1" s="77"/>
      <c r="E1" s="77"/>
      <c r="F1" s="77"/>
      <c r="G1" s="77"/>
      <c r="H1" s="77"/>
      <c r="I1" s="77"/>
      <c r="J1" s="77"/>
      <c r="K1" s="2"/>
      <c r="L1" s="3"/>
      <c r="M1" s="4"/>
      <c r="N1" s="2"/>
      <c r="O1" s="2"/>
      <c r="P1" s="2"/>
      <c r="Q1" s="2"/>
      <c r="R1" s="2"/>
      <c r="S1" s="2"/>
    </row>
    <row r="2" spans="1:29" x14ac:dyDescent="0.25"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6">
        <v>44562</v>
      </c>
      <c r="Q2" s="7"/>
      <c r="R2" s="7"/>
      <c r="S2" s="7"/>
      <c r="T2" s="8"/>
    </row>
    <row r="3" spans="1:29" ht="15.75" x14ac:dyDescent="0.25">
      <c r="A3" s="9" t="s">
        <v>1</v>
      </c>
      <c r="B3" s="10" t="s">
        <v>2</v>
      </c>
      <c r="C3" s="11"/>
      <c r="D3" s="11"/>
      <c r="E3" s="11"/>
      <c r="F3" s="11"/>
      <c r="G3" s="12" t="s">
        <v>3</v>
      </c>
      <c r="H3" s="79" t="s">
        <v>4</v>
      </c>
      <c r="I3" s="80"/>
      <c r="J3" s="81"/>
      <c r="K3" s="80" t="s">
        <v>5</v>
      </c>
      <c r="L3" s="84" t="s">
        <v>6</v>
      </c>
      <c r="M3" s="85"/>
      <c r="N3" s="85"/>
      <c r="O3" s="85"/>
      <c r="P3" s="86"/>
      <c r="Q3" s="87" t="s">
        <v>7</v>
      </c>
      <c r="R3" s="68" t="s">
        <v>8</v>
      </c>
      <c r="S3" s="68" t="s">
        <v>9</v>
      </c>
      <c r="T3" s="13"/>
    </row>
    <row r="4" spans="1:29" ht="2.25" customHeight="1" x14ac:dyDescent="0.25">
      <c r="A4" s="14"/>
      <c r="B4" s="71"/>
      <c r="C4" s="71"/>
      <c r="D4" s="71"/>
      <c r="E4" s="71"/>
      <c r="F4" s="71"/>
      <c r="G4" s="71"/>
      <c r="H4" s="71"/>
      <c r="I4" s="71"/>
      <c r="J4" s="15"/>
      <c r="K4" s="82"/>
      <c r="L4" s="16"/>
      <c r="M4" s="17"/>
      <c r="N4" s="16"/>
      <c r="O4" s="16"/>
      <c r="P4" s="16"/>
      <c r="Q4" s="88"/>
      <c r="R4" s="69"/>
      <c r="S4" s="69"/>
      <c r="T4" s="13"/>
    </row>
    <row r="5" spans="1:29" ht="15" hidden="1" customHeight="1" x14ac:dyDescent="0.25">
      <c r="A5" s="14"/>
      <c r="B5" s="18"/>
      <c r="C5" s="19"/>
      <c r="D5" s="19"/>
      <c r="E5" s="19"/>
      <c r="F5" s="19"/>
      <c r="G5" s="15"/>
      <c r="H5" s="15"/>
      <c r="I5" s="15"/>
      <c r="J5" s="15"/>
      <c r="K5" s="82"/>
      <c r="L5" s="16"/>
      <c r="M5" s="17"/>
      <c r="N5" s="16"/>
      <c r="O5" s="16"/>
      <c r="P5" s="16"/>
      <c r="Q5" s="88"/>
      <c r="R5" s="69"/>
      <c r="S5" s="69"/>
      <c r="T5" s="13"/>
    </row>
    <row r="6" spans="1:29" ht="30" customHeight="1" x14ac:dyDescent="0.25">
      <c r="A6" s="20"/>
      <c r="B6" s="21"/>
      <c r="C6" s="22"/>
      <c r="D6" s="72" t="s">
        <v>10</v>
      </c>
      <c r="E6" s="72"/>
      <c r="F6" s="72"/>
      <c r="G6" s="23" t="s">
        <v>11</v>
      </c>
      <c r="H6" s="73" t="s">
        <v>12</v>
      </c>
      <c r="I6" s="73"/>
      <c r="J6" s="73"/>
      <c r="K6" s="82"/>
      <c r="L6" s="74" t="s">
        <v>13</v>
      </c>
      <c r="M6" s="74"/>
      <c r="N6" s="74"/>
      <c r="O6" s="74"/>
      <c r="P6" s="75" t="s">
        <v>14</v>
      </c>
      <c r="Q6" s="88"/>
      <c r="R6" s="69"/>
      <c r="S6" s="69"/>
      <c r="T6" s="67" t="s">
        <v>15</v>
      </c>
    </row>
    <row r="7" spans="1:29" ht="53.25" customHeight="1" x14ac:dyDescent="0.25">
      <c r="A7" s="20"/>
      <c r="B7" s="21"/>
      <c r="C7" s="22">
        <v>111</v>
      </c>
      <c r="D7" s="22">
        <v>121</v>
      </c>
      <c r="E7" s="22">
        <v>122</v>
      </c>
      <c r="F7" s="22">
        <v>124</v>
      </c>
      <c r="G7" s="23" t="s">
        <v>16</v>
      </c>
      <c r="H7" s="23">
        <v>121</v>
      </c>
      <c r="I7" s="23">
        <v>122</v>
      </c>
      <c r="J7" s="23">
        <v>124</v>
      </c>
      <c r="K7" s="83"/>
      <c r="L7" s="23" t="s">
        <v>17</v>
      </c>
      <c r="M7" s="24" t="s">
        <v>18</v>
      </c>
      <c r="N7" s="25" t="s">
        <v>19</v>
      </c>
      <c r="O7" s="25" t="s">
        <v>20</v>
      </c>
      <c r="P7" s="76"/>
      <c r="Q7" s="89"/>
      <c r="R7" s="70"/>
      <c r="S7" s="70"/>
      <c r="T7" s="67"/>
    </row>
    <row r="8" spans="1:29" s="33" customFormat="1" ht="16.5" customHeight="1" x14ac:dyDescent="0.35">
      <c r="A8" s="26">
        <v>1</v>
      </c>
      <c r="B8" s="36" t="s">
        <v>23</v>
      </c>
      <c r="C8" s="27">
        <f>'[1]Свод '!$J$56/1000</f>
        <v>3834.7523088121143</v>
      </c>
      <c r="D8" s="27">
        <f t="shared" ref="D8" si="0">(C8-C8*10%)*6%</f>
        <v>207.07662467585416</v>
      </c>
      <c r="E8" s="27">
        <f t="shared" ref="E8" si="1">(C8-C8*10%)*3.5%</f>
        <v>120.79469772758162</v>
      </c>
      <c r="F8" s="27">
        <f t="shared" ref="F8" si="2">C8*2%</f>
        <v>76.695046176242286</v>
      </c>
      <c r="G8" s="28">
        <f>'[2]Свод '!$L$57</f>
        <v>54367.985300308952</v>
      </c>
      <c r="H8" s="28">
        <f t="shared" ref="H8" si="3">(G8-G8*10%)*6%</f>
        <v>2935.8712062166833</v>
      </c>
      <c r="I8" s="28">
        <f t="shared" ref="I8" si="4">(G8-G8*10%)*3.5%</f>
        <v>1712.5915369597321</v>
      </c>
      <c r="J8" s="28">
        <f t="shared" ref="J8" si="5">G8*2%</f>
        <v>1087.3597060061791</v>
      </c>
      <c r="K8" s="28">
        <f t="shared" ref="K8" si="6">G8+H8+I8+J8</f>
        <v>60103.807749491549</v>
      </c>
      <c r="L8" s="34">
        <f>971+310</f>
        <v>1281</v>
      </c>
      <c r="M8" s="35">
        <v>60</v>
      </c>
      <c r="N8" s="35">
        <v>212</v>
      </c>
      <c r="O8" s="29"/>
      <c r="P8" s="30">
        <v>146.69999999999999</v>
      </c>
      <c r="Q8" s="31"/>
      <c r="R8" s="32"/>
      <c r="S8" s="32"/>
      <c r="T8" s="13">
        <f>K8+L8+M8+N8+O8+Q8+P8+R8+S8</f>
        <v>61803.507749491546</v>
      </c>
      <c r="U8" s="65" t="s">
        <v>22</v>
      </c>
      <c r="V8" s="66"/>
      <c r="W8" s="66"/>
      <c r="X8" s="66"/>
      <c r="Y8" s="66"/>
      <c r="Z8" s="66"/>
      <c r="AA8" s="66"/>
      <c r="AB8" s="66"/>
      <c r="AC8" s="66"/>
    </row>
    <row r="9" spans="1:29" s="33" customFormat="1" ht="15.75" customHeight="1" x14ac:dyDescent="0.35">
      <c r="A9" s="41"/>
      <c r="B9" s="55"/>
      <c r="C9" s="27"/>
      <c r="D9" s="27"/>
      <c r="E9" s="65"/>
      <c r="F9" s="66"/>
      <c r="G9" s="66"/>
      <c r="H9" s="66"/>
      <c r="I9" s="66"/>
      <c r="J9" s="66"/>
      <c r="K9" s="66"/>
      <c r="L9" s="66"/>
      <c r="M9" s="66"/>
    </row>
    <row r="10" spans="1:29" s="33" customFormat="1" ht="15.75" customHeight="1" x14ac:dyDescent="0.35">
      <c r="A10" s="41"/>
      <c r="B10" s="55"/>
      <c r="C10" s="27"/>
      <c r="D10" s="27"/>
      <c r="E10" s="65"/>
      <c r="F10" s="66"/>
      <c r="G10" s="66"/>
      <c r="H10" s="66"/>
      <c r="I10" s="66"/>
      <c r="J10" s="66"/>
      <c r="K10" s="66"/>
      <c r="L10" s="66"/>
      <c r="M10" s="66"/>
    </row>
    <row r="11" spans="1:29" s="33" customFormat="1" ht="15.75" customHeight="1" x14ac:dyDescent="0.25">
      <c r="A11" s="41"/>
      <c r="B11" s="41"/>
      <c r="C11" s="27"/>
      <c r="D11" s="27"/>
      <c r="E11" s="63"/>
      <c r="F11" s="64"/>
      <c r="G11" s="64"/>
      <c r="H11" s="64"/>
    </row>
    <row r="12" spans="1:29" s="33" customFormat="1" ht="15.75" customHeight="1" x14ac:dyDescent="0.25">
      <c r="A12"/>
      <c r="B12"/>
      <c r="C12" s="27"/>
      <c r="D12" s="27"/>
      <c r="E12" s="63"/>
      <c r="F12" s="64"/>
      <c r="G12" s="64"/>
      <c r="H12" s="64"/>
    </row>
    <row r="13" spans="1:29" s="33" customFormat="1" ht="15.75" customHeight="1" x14ac:dyDescent="0.25">
      <c r="A13"/>
      <c r="B13"/>
      <c r="C13" s="27"/>
      <c r="D13" s="27"/>
      <c r="E13" s="63"/>
      <c r="F13" s="64"/>
      <c r="G13" s="64"/>
      <c r="H13" s="64"/>
    </row>
    <row r="14" spans="1:29" s="33" customFormat="1" ht="15.75" customHeight="1" x14ac:dyDescent="0.25">
      <c r="A14"/>
      <c r="B14"/>
      <c r="C14" s="27"/>
      <c r="D14" s="27"/>
    </row>
    <row r="15" spans="1:29" s="33" customFormat="1" ht="15.75" customHeight="1" x14ac:dyDescent="0.25">
      <c r="A15"/>
      <c r="B15"/>
      <c r="C15" s="27"/>
      <c r="D15" s="27"/>
    </row>
    <row r="16" spans="1:29" s="33" customFormat="1" ht="15.75" customHeight="1" x14ac:dyDescent="0.25">
      <c r="A16"/>
      <c r="B16"/>
      <c r="C16" s="27"/>
      <c r="D16" s="27"/>
    </row>
    <row r="17" spans="1:4" s="33" customFormat="1" ht="15.75" customHeight="1" x14ac:dyDescent="0.25">
      <c r="A17"/>
      <c r="B17"/>
      <c r="C17" s="27"/>
      <c r="D17" s="27"/>
    </row>
    <row r="18" spans="1:4" s="33" customFormat="1" ht="15.75" customHeight="1" x14ac:dyDescent="0.25">
      <c r="A18"/>
      <c r="B18"/>
      <c r="C18" s="27"/>
      <c r="D18" s="27"/>
    </row>
    <row r="19" spans="1:4" s="33" customFormat="1" ht="15.75" customHeight="1" x14ac:dyDescent="0.25">
      <c r="A19"/>
      <c r="B19"/>
      <c r="C19" s="27"/>
      <c r="D19" s="27"/>
    </row>
    <row r="20" spans="1:4" s="33" customFormat="1" ht="15.75" customHeight="1" x14ac:dyDescent="0.25">
      <c r="A20"/>
      <c r="B20"/>
      <c r="C20" s="27"/>
      <c r="D20" s="27"/>
    </row>
    <row r="21" spans="1:4" s="33" customFormat="1" ht="15.75" x14ac:dyDescent="0.25">
      <c r="A21"/>
      <c r="B21"/>
      <c r="C21" s="37"/>
      <c r="D21" s="37"/>
    </row>
    <row r="22" spans="1:4" s="33" customFormat="1" ht="15.75" customHeight="1" x14ac:dyDescent="0.25">
      <c r="A22"/>
      <c r="B22"/>
      <c r="C22" s="27"/>
      <c r="D22" s="27"/>
    </row>
    <row r="23" spans="1:4" s="33" customFormat="1" ht="15.75" customHeight="1" x14ac:dyDescent="0.25">
      <c r="A23"/>
      <c r="B23"/>
      <c r="C23" s="27"/>
      <c r="D23" s="27"/>
    </row>
    <row r="24" spans="1:4" s="33" customFormat="1" ht="15.75" customHeight="1" x14ac:dyDescent="0.25">
      <c r="A24"/>
      <c r="B24"/>
      <c r="C24" s="27"/>
      <c r="D24" s="27"/>
    </row>
    <row r="25" spans="1:4" s="33" customFormat="1" ht="15.75" customHeight="1" x14ac:dyDescent="0.25">
      <c r="A25"/>
      <c r="B25"/>
      <c r="C25" s="27"/>
      <c r="D25" s="27"/>
    </row>
    <row r="26" spans="1:4" s="33" customFormat="1" ht="15.75" customHeight="1" x14ac:dyDescent="0.25">
      <c r="A26"/>
      <c r="B26"/>
      <c r="C26" s="27"/>
      <c r="D26" s="27"/>
    </row>
    <row r="27" spans="1:4" s="33" customFormat="1" ht="15.75" customHeight="1" x14ac:dyDescent="0.25">
      <c r="A27"/>
      <c r="B27"/>
      <c r="C27" s="27" t="e">
        <f>(#REF!-#REF!*10%)*3.5%</f>
        <v>#REF!</v>
      </c>
      <c r="D27" s="27" t="e">
        <f>#REF!*2%</f>
        <v>#REF!</v>
      </c>
    </row>
    <row r="28" spans="1:4" s="33" customFormat="1" ht="15.75" customHeight="1" x14ac:dyDescent="0.25">
      <c r="A28"/>
      <c r="B28"/>
      <c r="C28" s="27" t="e">
        <f>(#REF!-#REF!*10%)*3.5%</f>
        <v>#REF!</v>
      </c>
      <c r="D28" s="27" t="e">
        <f>#REF!*2%</f>
        <v>#REF!</v>
      </c>
    </row>
    <row r="29" spans="1:4" s="33" customFormat="1" ht="15.75" customHeight="1" x14ac:dyDescent="0.25">
      <c r="A29"/>
      <c r="B29"/>
      <c r="C29" s="27" t="e">
        <f>(#REF!-#REF!*10%)*3.5%</f>
        <v>#REF!</v>
      </c>
      <c r="D29" s="27" t="e">
        <f>#REF!*2%</f>
        <v>#REF!</v>
      </c>
    </row>
    <row r="30" spans="1:4" s="33" customFormat="1" ht="15.75" customHeight="1" x14ac:dyDescent="0.25">
      <c r="A30"/>
      <c r="B30"/>
      <c r="C30" s="27" t="e">
        <f>(#REF!-#REF!*10%)*3.5%</f>
        <v>#REF!</v>
      </c>
      <c r="D30" s="27" t="e">
        <f>#REF!*2%</f>
        <v>#REF!</v>
      </c>
    </row>
    <row r="31" spans="1:4" s="33" customFormat="1" ht="15.75" customHeight="1" x14ac:dyDescent="0.25">
      <c r="A31"/>
      <c r="B31"/>
      <c r="C31" s="27" t="e">
        <f>(#REF!-#REF!*10%)*3.5%</f>
        <v>#REF!</v>
      </c>
      <c r="D31" s="27" t="e">
        <f>#REF!*2%</f>
        <v>#REF!</v>
      </c>
    </row>
    <row r="32" spans="1:4" s="33" customFormat="1" ht="15.75" customHeight="1" x14ac:dyDescent="0.25">
      <c r="A32"/>
      <c r="B32"/>
      <c r="C32" s="27" t="e">
        <f>(#REF!-#REF!*10%)*3.5%</f>
        <v>#REF!</v>
      </c>
      <c r="D32" s="27" t="e">
        <f>#REF!*2%</f>
        <v>#REF!</v>
      </c>
    </row>
    <row r="33" spans="1:4" s="33" customFormat="1" ht="15.75" customHeight="1" x14ac:dyDescent="0.25">
      <c r="A33"/>
      <c r="B33"/>
      <c r="C33" s="27" t="e">
        <f>(#REF!-#REF!*10%)*3.5%</f>
        <v>#REF!</v>
      </c>
      <c r="D33" s="27" t="e">
        <f>#REF!*2%</f>
        <v>#REF!</v>
      </c>
    </row>
    <row r="34" spans="1:4" s="33" customFormat="1" ht="15.75" customHeight="1" x14ac:dyDescent="0.25">
      <c r="A34"/>
      <c r="B34"/>
      <c r="C34" s="27" t="e">
        <f>(#REF!-#REF!*10%)*3.5%</f>
        <v>#REF!</v>
      </c>
      <c r="D34" s="27" t="e">
        <f>#REF!*2%</f>
        <v>#REF!</v>
      </c>
    </row>
    <row r="35" spans="1:4" s="33" customFormat="1" ht="15.75" customHeight="1" x14ac:dyDescent="0.25">
      <c r="A35"/>
      <c r="B35"/>
      <c r="C35" s="27" t="e">
        <f>(#REF!-#REF!*10%)*3.5%</f>
        <v>#REF!</v>
      </c>
      <c r="D35" s="27" t="e">
        <f>#REF!*2%</f>
        <v>#REF!</v>
      </c>
    </row>
    <row r="36" spans="1:4" s="33" customFormat="1" ht="15.75" customHeight="1" x14ac:dyDescent="0.25">
      <c r="A36"/>
      <c r="B36"/>
      <c r="C36" s="27" t="e">
        <f>(#REF!-#REF!*10%)*3.5%</f>
        <v>#REF!</v>
      </c>
      <c r="D36" s="27" t="e">
        <f>#REF!*2%</f>
        <v>#REF!</v>
      </c>
    </row>
    <row r="37" spans="1:4" s="33" customFormat="1" ht="15.75" customHeight="1" x14ac:dyDescent="0.25">
      <c r="A37"/>
      <c r="B37"/>
      <c r="C37" s="27" t="e">
        <f>(#REF!-#REF!*10%)*3.5%</f>
        <v>#REF!</v>
      </c>
      <c r="D37" s="27" t="e">
        <f>#REF!*2%</f>
        <v>#REF!</v>
      </c>
    </row>
    <row r="38" spans="1:4" s="33" customFormat="1" ht="15.75" customHeight="1" x14ac:dyDescent="0.25">
      <c r="A38"/>
      <c r="B38"/>
      <c r="C38" s="27" t="e">
        <f>(#REF!-#REF!*10%)*3.5%</f>
        <v>#REF!</v>
      </c>
      <c r="D38" s="27" t="e">
        <f>#REF!*2%</f>
        <v>#REF!</v>
      </c>
    </row>
    <row r="39" spans="1:4" s="33" customFormat="1" ht="15.75" customHeight="1" x14ac:dyDescent="0.25">
      <c r="A39"/>
      <c r="B39"/>
      <c r="C39" s="27" t="e">
        <f>(#REF!-#REF!*10%)*3.5%</f>
        <v>#REF!</v>
      </c>
      <c r="D39" s="27" t="e">
        <f>#REF!*2%</f>
        <v>#REF!</v>
      </c>
    </row>
    <row r="40" spans="1:4" s="33" customFormat="1" ht="15.75" customHeight="1" x14ac:dyDescent="0.25">
      <c r="A40"/>
      <c r="B40"/>
      <c r="C40" s="27" t="e">
        <f>(#REF!-#REF!*10%)*3.5%</f>
        <v>#REF!</v>
      </c>
      <c r="D40" s="27" t="e">
        <f>#REF!*2%</f>
        <v>#REF!</v>
      </c>
    </row>
    <row r="41" spans="1:4" s="33" customFormat="1" ht="15.75" customHeight="1" x14ac:dyDescent="0.25">
      <c r="A41"/>
      <c r="B41"/>
      <c r="C41" s="27" t="e">
        <f>(#REF!-#REF!*10%)*3.5%</f>
        <v>#REF!</v>
      </c>
      <c r="D41" s="27" t="e">
        <f>#REF!*2%</f>
        <v>#REF!</v>
      </c>
    </row>
    <row r="42" spans="1:4" s="33" customFormat="1" ht="15.75" customHeight="1" x14ac:dyDescent="0.25">
      <c r="A42"/>
      <c r="B42"/>
      <c r="C42" s="27" t="e">
        <f>(#REF!-#REF!*10%)*3.5%</f>
        <v>#REF!</v>
      </c>
      <c r="D42" s="27" t="e">
        <f>#REF!*2%</f>
        <v>#REF!</v>
      </c>
    </row>
    <row r="43" spans="1:4" s="33" customFormat="1" ht="15.75" customHeight="1" x14ac:dyDescent="0.25">
      <c r="A43"/>
      <c r="B43"/>
      <c r="C43" s="27" t="e">
        <f>(#REF!-#REF!*10%)*3.5%</f>
        <v>#REF!</v>
      </c>
      <c r="D43" s="27" t="e">
        <f>#REF!*2%</f>
        <v>#REF!</v>
      </c>
    </row>
    <row r="44" spans="1:4" s="39" customFormat="1" ht="15.75" customHeight="1" x14ac:dyDescent="0.25">
      <c r="A44"/>
      <c r="B44"/>
      <c r="C44" s="38" t="e">
        <f>(#REF!-#REF!*10%)*3.5%</f>
        <v>#REF!</v>
      </c>
      <c r="D44" s="38" t="e">
        <f>#REF!*2%</f>
        <v>#REF!</v>
      </c>
    </row>
    <row r="45" spans="1:4" s="33" customFormat="1" ht="15.75" customHeight="1" x14ac:dyDescent="0.25">
      <c r="A45"/>
      <c r="B45"/>
      <c r="C45" s="27" t="e">
        <f>(#REF!-#REF!*10%)*3.5%</f>
        <v>#REF!</v>
      </c>
      <c r="D45" s="27" t="e">
        <f>#REF!*2%</f>
        <v>#REF!</v>
      </c>
    </row>
    <row r="46" spans="1:4" s="33" customFormat="1" ht="15.75" customHeight="1" x14ac:dyDescent="0.25">
      <c r="A46"/>
      <c r="B46"/>
      <c r="C46" s="27" t="e">
        <f>(#REF!-#REF!*10%)*3.5%</f>
        <v>#REF!</v>
      </c>
      <c r="D46" s="27" t="e">
        <f>#REF!*2%</f>
        <v>#REF!</v>
      </c>
    </row>
    <row r="47" spans="1:4" s="33" customFormat="1" ht="15.75" customHeight="1" x14ac:dyDescent="0.25">
      <c r="A47"/>
      <c r="B47"/>
      <c r="C47" s="27" t="e">
        <f>(#REF!-#REF!*10%)*3.5%</f>
        <v>#REF!</v>
      </c>
      <c r="D47" s="27" t="e">
        <f>#REF!*2%</f>
        <v>#REF!</v>
      </c>
    </row>
    <row r="48" spans="1:4" s="33" customFormat="1" ht="15.75" customHeight="1" x14ac:dyDescent="0.25">
      <c r="A48"/>
      <c r="B48"/>
      <c r="C48" s="27" t="e">
        <f>(#REF!-#REF!*10%)*3.5%</f>
        <v>#REF!</v>
      </c>
      <c r="D48" s="27" t="e">
        <f>#REF!*2%</f>
        <v>#REF!</v>
      </c>
    </row>
    <row r="49" spans="1:4" s="33" customFormat="1" ht="15.75" customHeight="1" x14ac:dyDescent="0.25">
      <c r="A49"/>
      <c r="B49"/>
      <c r="C49" s="27" t="e">
        <f>(#REF!-#REF!*10%)*3.5%</f>
        <v>#REF!</v>
      </c>
      <c r="D49" s="27" t="e">
        <f>#REF!*2%</f>
        <v>#REF!</v>
      </c>
    </row>
    <row r="50" spans="1:4" s="33" customFormat="1" ht="15.75" customHeight="1" x14ac:dyDescent="0.25">
      <c r="A50"/>
      <c r="B50"/>
      <c r="C50" s="27" t="e">
        <f>(#REF!-#REF!*10%)*3.5%</f>
        <v>#REF!</v>
      </c>
      <c r="D50" s="27" t="e">
        <f>#REF!*2%</f>
        <v>#REF!</v>
      </c>
    </row>
    <row r="51" spans="1:4" s="33" customFormat="1" ht="15.75" customHeight="1" x14ac:dyDescent="0.25">
      <c r="A51"/>
      <c r="B51"/>
      <c r="C51" s="27" t="e">
        <f>(#REF!-#REF!*10%)*3.5%</f>
        <v>#REF!</v>
      </c>
      <c r="D51" s="27" t="e">
        <f>#REF!*2%</f>
        <v>#REF!</v>
      </c>
    </row>
    <row r="52" spans="1:4" s="33" customFormat="1" ht="15.75" customHeight="1" x14ac:dyDescent="0.25">
      <c r="A52"/>
      <c r="B52"/>
      <c r="C52" s="27" t="e">
        <f>(#REF!-#REF!*10%)*3.5%</f>
        <v>#REF!</v>
      </c>
      <c r="D52" s="27" t="e">
        <f>#REF!*2%</f>
        <v>#REF!</v>
      </c>
    </row>
    <row r="53" spans="1:4" s="33" customFormat="1" ht="15.75" customHeight="1" x14ac:dyDescent="0.25">
      <c r="A53"/>
      <c r="B53"/>
      <c r="C53" s="27" t="e">
        <f>(#REF!-#REF!*10%)*3.5%</f>
        <v>#REF!</v>
      </c>
      <c r="D53" s="27" t="e">
        <f>#REF!*2%</f>
        <v>#REF!</v>
      </c>
    </row>
    <row r="54" spans="1:4" s="33" customFormat="1" ht="15.75" customHeight="1" x14ac:dyDescent="0.25">
      <c r="A54"/>
      <c r="B54"/>
      <c r="C54" s="27" t="e">
        <f>(#REF!-#REF!*10%)*3.5%</f>
        <v>#REF!</v>
      </c>
      <c r="D54" s="27" t="e">
        <f>#REF!*2%</f>
        <v>#REF!</v>
      </c>
    </row>
    <row r="55" spans="1:4" s="33" customFormat="1" ht="18" customHeight="1" x14ac:dyDescent="0.25">
      <c r="A55"/>
      <c r="B55"/>
      <c r="C55" s="27" t="e">
        <f>(#REF!-#REF!*10%)*3.5%</f>
        <v>#REF!</v>
      </c>
      <c r="D55" s="27" t="e">
        <f>#REF!*2%</f>
        <v>#REF!</v>
      </c>
    </row>
    <row r="56" spans="1:4" s="33" customFormat="1" ht="15.75" customHeight="1" x14ac:dyDescent="0.25">
      <c r="A56"/>
      <c r="B56"/>
      <c r="C56" s="27" t="e">
        <f>(#REF!-#REF!*10%)*3.5%</f>
        <v>#REF!</v>
      </c>
      <c r="D56" s="27" t="e">
        <f>#REF!*2%</f>
        <v>#REF!</v>
      </c>
    </row>
    <row r="57" spans="1:4" s="33" customFormat="1" ht="15.75" customHeight="1" x14ac:dyDescent="0.25">
      <c r="A57"/>
      <c r="B57"/>
      <c r="C57" s="27" t="e">
        <f>(#REF!-#REF!*10%)*3.5%</f>
        <v>#REF!</v>
      </c>
      <c r="D57" s="27" t="e">
        <f>#REF!*2%</f>
        <v>#REF!</v>
      </c>
    </row>
    <row r="58" spans="1:4" s="33" customFormat="1" ht="15.75" customHeight="1" x14ac:dyDescent="0.25">
      <c r="A58"/>
      <c r="B58"/>
      <c r="C58" s="27" t="e">
        <f>(#REF!-#REF!*10%)*3.5%</f>
        <v>#REF!</v>
      </c>
      <c r="D58" s="27" t="e">
        <f>#REF!*2%</f>
        <v>#REF!</v>
      </c>
    </row>
    <row r="59" spans="1:4" s="33" customFormat="1" ht="15.75" customHeight="1" x14ac:dyDescent="0.25">
      <c r="A59"/>
      <c r="B59"/>
      <c r="C59" s="27" t="e">
        <f>(#REF!-#REF!*10%)*3.5%</f>
        <v>#REF!</v>
      </c>
      <c r="D59" s="27" t="e">
        <f>#REF!*2%</f>
        <v>#REF!</v>
      </c>
    </row>
    <row r="60" spans="1:4" s="33" customFormat="1" ht="15.75" customHeight="1" x14ac:dyDescent="0.25">
      <c r="A60"/>
      <c r="B60"/>
      <c r="C60" s="27" t="e">
        <f>(#REF!-#REF!*10%)*3.5%</f>
        <v>#REF!</v>
      </c>
      <c r="D60" s="27" t="e">
        <f>#REF!*2%</f>
        <v>#REF!</v>
      </c>
    </row>
    <row r="61" spans="1:4" s="33" customFormat="1" ht="15.75" customHeight="1" x14ac:dyDescent="0.25">
      <c r="A61"/>
      <c r="B61"/>
      <c r="C61" s="27" t="e">
        <f>(#REF!-#REF!*10%)*3.5%</f>
        <v>#REF!</v>
      </c>
      <c r="D61" s="27" t="e">
        <f>#REF!*2%</f>
        <v>#REF!</v>
      </c>
    </row>
    <row r="62" spans="1:4" s="33" customFormat="1" ht="15.75" customHeight="1" x14ac:dyDescent="0.25">
      <c r="A62"/>
      <c r="B62"/>
      <c r="C62" s="27" t="e">
        <f>(#REF!-#REF!*10%)*3.5%</f>
        <v>#REF!</v>
      </c>
      <c r="D62" s="27" t="e">
        <f>#REF!*2%</f>
        <v>#REF!</v>
      </c>
    </row>
    <row r="63" spans="1:4" s="33" customFormat="1" ht="15.75" customHeight="1" x14ac:dyDescent="0.25">
      <c r="A63"/>
      <c r="B63"/>
      <c r="C63" s="27" t="e">
        <f>(#REF!-#REF!*10%)*3.5%</f>
        <v>#REF!</v>
      </c>
      <c r="D63" s="27" t="e">
        <f>#REF!*2%</f>
        <v>#REF!</v>
      </c>
    </row>
    <row r="64" spans="1:4" s="33" customFormat="1" ht="15.75" customHeight="1" x14ac:dyDescent="0.25">
      <c r="A64"/>
      <c r="B64"/>
      <c r="C64" s="27" t="e">
        <f>(#REF!-#REF!*10%)*3.5%</f>
        <v>#REF!</v>
      </c>
      <c r="D64" s="27" t="e">
        <f>#REF!*2%</f>
        <v>#REF!</v>
      </c>
    </row>
    <row r="65" spans="1:20" s="33" customFormat="1" ht="15.75" customHeight="1" x14ac:dyDescent="0.25">
      <c r="A65"/>
      <c r="B65"/>
      <c r="C65" s="27" t="e">
        <f>(#REF!-#REF!*10%)*3.5%</f>
        <v>#REF!</v>
      </c>
      <c r="D65" s="27" t="e">
        <f>#REF!*2%</f>
        <v>#REF!</v>
      </c>
    </row>
    <row r="66" spans="1:20" s="33" customFormat="1" ht="15.75" customHeight="1" x14ac:dyDescent="0.25">
      <c r="A66"/>
      <c r="B66"/>
      <c r="C66" s="27" t="e">
        <f>(#REF!-#REF!*10%)*3.5%</f>
        <v>#REF!</v>
      </c>
      <c r="D66" s="27" t="e">
        <f>#REF!*2%</f>
        <v>#REF!</v>
      </c>
    </row>
    <row r="67" spans="1:20" s="33" customFormat="1" ht="15.75" customHeight="1" x14ac:dyDescent="0.25">
      <c r="A67"/>
      <c r="B67"/>
      <c r="C67" s="27" t="e">
        <f>(#REF!-#REF!*10%)*3.5%</f>
        <v>#REF!</v>
      </c>
      <c r="D67" s="27" t="e">
        <f>#REF!*2%</f>
        <v>#REF!</v>
      </c>
    </row>
    <row r="68" spans="1:20" s="33" customFormat="1" ht="15.75" customHeight="1" x14ac:dyDescent="0.25">
      <c r="A68"/>
      <c r="B68"/>
      <c r="C68" s="27" t="e">
        <f>(#REF!-#REF!*10%)*3.5%</f>
        <v>#REF!</v>
      </c>
      <c r="D68" s="27" t="e">
        <f>#REF!*2%</f>
        <v>#REF!</v>
      </c>
    </row>
    <row r="69" spans="1:20" s="33" customFormat="1" ht="15.75" customHeight="1" x14ac:dyDescent="0.25">
      <c r="A69"/>
      <c r="B69"/>
      <c r="C69" s="27" t="e">
        <f>(#REF!-#REF!*10%)*3.5%</f>
        <v>#REF!</v>
      </c>
      <c r="D69" s="27" t="e">
        <f>#REF!*2%</f>
        <v>#REF!</v>
      </c>
    </row>
    <row r="70" spans="1:20" s="33" customFormat="1" ht="15.75" customHeight="1" x14ac:dyDescent="0.25">
      <c r="A70"/>
      <c r="B70"/>
      <c r="C70" s="27" t="e">
        <f>(#REF!-#REF!*10%)*3.5%</f>
        <v>#REF!</v>
      </c>
      <c r="D70" s="27" t="e">
        <f>#REF!*2%</f>
        <v>#REF!</v>
      </c>
    </row>
    <row r="71" spans="1:20" s="33" customFormat="1" ht="15.75" customHeight="1" x14ac:dyDescent="0.25">
      <c r="A71"/>
      <c r="B71"/>
      <c r="C71" s="27" t="e">
        <f>(#REF!-#REF!*10%)*3.5%</f>
        <v>#REF!</v>
      </c>
      <c r="D71" s="27" t="e">
        <f>#REF!*2%</f>
        <v>#REF!</v>
      </c>
    </row>
    <row r="72" spans="1:20" s="33" customFormat="1" ht="15.75" customHeight="1" x14ac:dyDescent="0.25">
      <c r="A72"/>
      <c r="B72"/>
      <c r="C72" s="27" t="e">
        <f>(#REF!-#REF!*10%)*3.5%</f>
        <v>#REF!</v>
      </c>
      <c r="D72" s="27" t="e">
        <f>#REF!*2%</f>
        <v>#REF!</v>
      </c>
    </row>
    <row r="73" spans="1:20" s="40" customFormat="1" ht="15.75" x14ac:dyDescent="0.25">
      <c r="A73"/>
      <c r="B73"/>
      <c r="C73" s="27" t="e">
        <f>(#REF!-#REF!*10%)*3.5%</f>
        <v>#REF!</v>
      </c>
      <c r="D73" s="27" t="e">
        <f>#REF!*2%</f>
        <v>#REF!</v>
      </c>
    </row>
    <row r="74" spans="1:20" ht="15.75" x14ac:dyDescent="0.25">
      <c r="C74" s="42"/>
      <c r="D74" s="42"/>
      <c r="E74" s="42"/>
      <c r="F74" s="42"/>
      <c r="G74" s="43"/>
      <c r="H74" s="43"/>
      <c r="I74" s="43"/>
      <c r="J74" s="43"/>
      <c r="K74" s="43"/>
      <c r="L74" s="44"/>
      <c r="M74" s="45"/>
      <c r="N74" s="46"/>
      <c r="O74" s="47"/>
      <c r="P74" s="46"/>
      <c r="Q74" s="46"/>
      <c r="R74" s="46"/>
      <c r="S74" s="46"/>
      <c r="T74" s="48" t="s">
        <v>21</v>
      </c>
    </row>
    <row r="75" spans="1:20" ht="18.75" x14ac:dyDescent="0.3">
      <c r="C75" s="49"/>
      <c r="D75" s="49"/>
      <c r="E75" s="49"/>
      <c r="F75" s="49"/>
      <c r="G75" s="50"/>
      <c r="H75" s="50"/>
      <c r="I75" s="50"/>
      <c r="J75" s="50"/>
      <c r="K75" s="43"/>
      <c r="L75" s="43"/>
      <c r="M75" s="51"/>
      <c r="N75" s="46"/>
      <c r="O75" s="46"/>
      <c r="P75" s="46"/>
      <c r="Q75" s="46"/>
      <c r="R75" s="46"/>
      <c r="S75" s="46"/>
      <c r="T75" s="48"/>
    </row>
    <row r="76" spans="1:20" ht="18.75" x14ac:dyDescent="0.3">
      <c r="C76" s="52"/>
      <c r="D76" s="52"/>
      <c r="E76" s="52"/>
      <c r="F76" s="52"/>
      <c r="G76" s="53"/>
      <c r="H76" s="53"/>
      <c r="I76" s="53"/>
      <c r="J76" s="53"/>
      <c r="K76" s="43"/>
      <c r="L76" s="43"/>
      <c r="M76" s="54"/>
      <c r="N76" s="43"/>
      <c r="O76" s="46"/>
      <c r="P76" s="46"/>
      <c r="Q76" s="46"/>
      <c r="R76" s="46"/>
      <c r="S76" s="46"/>
      <c r="T76" s="48"/>
    </row>
    <row r="77" spans="1:20" ht="15.75" x14ac:dyDescent="0.25">
      <c r="C77" s="56"/>
      <c r="D77" s="56"/>
      <c r="E77" s="56"/>
      <c r="F77" s="56"/>
      <c r="G77" s="57"/>
      <c r="H77" s="57"/>
      <c r="I77" s="57"/>
      <c r="J77" s="57"/>
      <c r="K77" s="57"/>
      <c r="L77" s="57"/>
      <c r="M77" s="51"/>
      <c r="N77" s="46"/>
      <c r="O77" s="46"/>
      <c r="P77" s="46"/>
      <c r="Q77" s="46"/>
      <c r="R77" s="46"/>
      <c r="S77" s="46"/>
      <c r="T77" s="48"/>
    </row>
    <row r="78" spans="1:20" ht="15.75" x14ac:dyDescent="0.25">
      <c r="C78" s="56"/>
      <c r="D78" s="56"/>
      <c r="E78" s="56"/>
      <c r="F78" s="56"/>
      <c r="G78" s="57"/>
      <c r="H78" s="57"/>
      <c r="I78" s="57"/>
      <c r="J78" s="57"/>
      <c r="K78" s="57"/>
      <c r="L78" s="57"/>
      <c r="M78" s="54"/>
      <c r="N78" s="46"/>
      <c r="O78" s="46"/>
      <c r="P78" s="46"/>
      <c r="Q78" s="46"/>
      <c r="R78" s="46"/>
      <c r="S78" s="46"/>
      <c r="T78" s="48"/>
    </row>
    <row r="79" spans="1:20" ht="15.75" x14ac:dyDescent="0.25">
      <c r="C79" s="42"/>
      <c r="D79" s="42"/>
      <c r="E79" s="42"/>
      <c r="F79" s="42"/>
      <c r="G79" s="43"/>
      <c r="H79" s="43"/>
      <c r="I79" s="43"/>
      <c r="J79" s="43"/>
      <c r="K79" s="43"/>
      <c r="L79" s="43"/>
      <c r="M79" s="51"/>
      <c r="N79" s="46"/>
      <c r="O79" s="46"/>
      <c r="P79" s="46"/>
      <c r="Q79" s="46"/>
      <c r="R79" s="46"/>
      <c r="S79" s="46"/>
      <c r="T79" s="48"/>
    </row>
    <row r="80" spans="1:20" x14ac:dyDescent="0.25">
      <c r="M80" s="60"/>
    </row>
    <row r="81" spans="13:13" x14ac:dyDescent="0.25">
      <c r="M81" s="60"/>
    </row>
  </sheetData>
  <mergeCells count="14">
    <mergeCell ref="B1:J1"/>
    <mergeCell ref="B2:O2"/>
    <mergeCell ref="H3:J3"/>
    <mergeCell ref="K3:K7"/>
    <mergeCell ref="L3:P3"/>
    <mergeCell ref="T6:T7"/>
    <mergeCell ref="R3:R7"/>
    <mergeCell ref="S3:S7"/>
    <mergeCell ref="B4:I4"/>
    <mergeCell ref="D6:F6"/>
    <mergeCell ref="H6:J6"/>
    <mergeCell ref="L6:O6"/>
    <mergeCell ref="P6:P7"/>
    <mergeCell ref="Q3:Q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открытые бюджеты 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2022-05-17T07:16:37Z</dcterms:modified>
</cp:coreProperties>
</file>